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org">[1]Титульный!$G$18</definedName>
  </definedNames>
  <calcPr calcId="144525"/>
</workbook>
</file>

<file path=xl/calcChain.xml><?xml version="1.0" encoding="utf-8"?>
<calcChain xmlns="http://schemas.openxmlformats.org/spreadsheetml/2006/main">
  <c r="B89" i="1" l="1"/>
  <c r="E86" i="1"/>
  <c r="B86" i="1"/>
  <c r="B82" i="1"/>
  <c r="C80" i="1"/>
  <c r="C79" i="1"/>
  <c r="C78" i="1"/>
  <c r="C77" i="1"/>
  <c r="C76" i="1"/>
  <c r="C75" i="1"/>
  <c r="C74" i="1"/>
  <c r="C73" i="1"/>
  <c r="C72" i="1"/>
  <c r="C71" i="1"/>
  <c r="C70" i="1"/>
  <c r="G69" i="1"/>
  <c r="F69" i="1"/>
  <c r="C69" i="1"/>
  <c r="G68" i="1"/>
  <c r="F68" i="1"/>
  <c r="C68" i="1"/>
  <c r="C66" i="1"/>
  <c r="C65" i="1"/>
  <c r="C64" i="1"/>
  <c r="C63" i="1"/>
  <c r="C62" i="1"/>
  <c r="C61" i="1"/>
  <c r="C60" i="1"/>
  <c r="C59" i="1"/>
  <c r="G58" i="1"/>
  <c r="F58" i="1"/>
  <c r="C58" i="1"/>
  <c r="G57" i="1"/>
  <c r="F57" i="1"/>
  <c r="C57" i="1"/>
  <c r="C55" i="1"/>
  <c r="C54" i="1"/>
  <c r="C53" i="1"/>
  <c r="G51" i="1"/>
  <c r="F51" i="1"/>
  <c r="E51" i="1"/>
  <c r="D51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E29" i="1"/>
  <c r="C28" i="1"/>
  <c r="C26" i="1"/>
  <c r="C25" i="1"/>
  <c r="C24" i="1"/>
  <c r="C22" i="1"/>
  <c r="C21" i="1"/>
  <c r="G20" i="1"/>
  <c r="C20" i="1"/>
  <c r="G19" i="1"/>
  <c r="F19" i="1"/>
  <c r="C19" i="1"/>
  <c r="G18" i="1"/>
  <c r="F18" i="1"/>
  <c r="C18" i="1"/>
  <c r="C17" i="1"/>
  <c r="C16" i="1"/>
  <c r="C15" i="1"/>
  <c r="F12" i="1"/>
  <c r="C11" i="1"/>
  <c r="C10" i="1"/>
  <c r="D9" i="1"/>
  <c r="C9" i="1"/>
  <c r="F27" i="1" s="1"/>
  <c r="A3" i="1"/>
  <c r="G27" i="1" l="1"/>
  <c r="C27" i="1"/>
  <c r="D12" i="1"/>
  <c r="C12" i="1" s="1"/>
  <c r="D23" i="1"/>
  <c r="F13" i="1" l="1"/>
  <c r="D29" i="1"/>
  <c r="F23" i="1" l="1"/>
  <c r="F14" i="1"/>
  <c r="G13" i="1" l="1"/>
  <c r="C23" i="1"/>
  <c r="F29" i="1"/>
  <c r="G29" i="1" l="1"/>
  <c r="C29" i="1" s="1"/>
  <c r="G14" i="1"/>
  <c r="C14" i="1" s="1"/>
  <c r="C13" i="1"/>
</calcChain>
</file>

<file path=xl/sharedStrings.xml><?xml version="1.0" encoding="utf-8"?>
<sst xmlns="http://schemas.openxmlformats.org/spreadsheetml/2006/main" count="95" uniqueCount="53">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</sst>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Alignment="1" applyProtection="1">
      <alignment horizontal="left" indent="3"/>
    </xf>
    <xf numFmtId="0" fontId="6" fillId="0" borderId="0" xfId="1" applyFont="1" applyBorder="1" applyProtection="1"/>
    <xf numFmtId="0" fontId="6" fillId="0" borderId="4" xfId="1" applyFont="1" applyBorder="1" applyProtection="1"/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vertical="center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103;&#1085;&#1074;&#1072;&#1088;&#1100;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&#1085;&#1086;&#1103;&#1073;&#1088;&#1100;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workbookViewId="0">
      <selection sqref="A1:K95"/>
    </sheetView>
  </sheetViews>
  <sheetFormatPr defaultRowHeight="15" x14ac:dyDescent="0.25"/>
  <cols>
    <col min="1" max="1" width="31.42578125" style="1" customWidth="1"/>
    <col min="2" max="3" width="12.42578125" customWidth="1"/>
    <col min="4" max="4" width="12" customWidth="1"/>
    <col min="5" max="5" width="13.140625" customWidth="1"/>
    <col min="6" max="6" width="13" customWidth="1"/>
    <col min="7" max="7" width="17.5703125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4"/>
      <c r="I1" s="2"/>
      <c r="J1" s="2"/>
      <c r="K1" s="2"/>
    </row>
    <row r="2" spans="1:11" x14ac:dyDescent="0.25">
      <c r="A2" s="5" t="s">
        <v>0</v>
      </c>
      <c r="B2" s="6"/>
      <c r="C2" s="6"/>
      <c r="D2" s="6"/>
      <c r="E2" s="6"/>
      <c r="F2" s="6"/>
      <c r="G2" s="6"/>
      <c r="H2" s="7"/>
      <c r="I2" s="7"/>
      <c r="J2" s="7"/>
      <c r="K2" s="7"/>
    </row>
    <row r="3" spans="1:11" x14ac:dyDescent="0.25">
      <c r="A3" s="8" t="str">
        <f>IF(org="","Не определено",org)</f>
        <v>МУП "Моздокские электрические сети"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9"/>
      <c r="B4" s="9"/>
      <c r="C4" s="9"/>
      <c r="D4" s="9"/>
      <c r="E4" s="9"/>
      <c r="F4" s="9"/>
      <c r="G4" s="10" t="s">
        <v>1</v>
      </c>
      <c r="H4" s="2"/>
      <c r="I4" s="2"/>
      <c r="J4" s="2"/>
      <c r="K4" s="2"/>
    </row>
    <row r="5" spans="1:11" ht="15" customHeight="1" x14ac:dyDescent="0.25">
      <c r="A5" s="36" t="s">
        <v>2</v>
      </c>
      <c r="B5" s="36" t="s">
        <v>3</v>
      </c>
      <c r="C5" s="36" t="s">
        <v>4</v>
      </c>
      <c r="D5" s="36" t="s">
        <v>5</v>
      </c>
      <c r="E5" s="36"/>
      <c r="F5" s="36"/>
      <c r="G5" s="36"/>
      <c r="H5" s="11"/>
      <c r="I5" s="2"/>
      <c r="J5" s="2"/>
      <c r="K5" s="2"/>
    </row>
    <row r="6" spans="1:11" x14ac:dyDescent="0.25">
      <c r="A6" s="36"/>
      <c r="B6" s="36"/>
      <c r="C6" s="36"/>
      <c r="D6" s="34" t="s">
        <v>6</v>
      </c>
      <c r="E6" s="34" t="s">
        <v>7</v>
      </c>
      <c r="F6" s="34" t="s">
        <v>8</v>
      </c>
      <c r="G6" s="34" t="s">
        <v>9</v>
      </c>
      <c r="H6" s="11"/>
      <c r="I6" s="2"/>
      <c r="J6" s="2"/>
      <c r="K6" s="2"/>
    </row>
    <row r="7" spans="1:1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2"/>
      <c r="I7" s="2"/>
      <c r="J7" s="2"/>
      <c r="K7" s="2"/>
    </row>
    <row r="8" spans="1:11" x14ac:dyDescent="0.25">
      <c r="A8" s="35" t="s">
        <v>10</v>
      </c>
      <c r="B8" s="35"/>
      <c r="C8" s="35"/>
      <c r="D8" s="35"/>
      <c r="E8" s="35"/>
      <c r="F8" s="35"/>
      <c r="G8" s="35"/>
      <c r="H8" s="13"/>
      <c r="I8" s="14"/>
      <c r="J8" s="14"/>
      <c r="K8" s="14"/>
    </row>
    <row r="9" spans="1:11" ht="22.5" x14ac:dyDescent="0.25">
      <c r="A9" s="15" t="s">
        <v>11</v>
      </c>
      <c r="B9" s="16">
        <v>10</v>
      </c>
      <c r="C9" s="17">
        <f>SUM(D9:G9)</f>
        <v>6613.7669999999998</v>
      </c>
      <c r="D9" s="18">
        <f>5731.2+572.615</f>
        <v>6303.8149999999996</v>
      </c>
      <c r="E9" s="18"/>
      <c r="F9" s="18">
        <v>309.952</v>
      </c>
      <c r="G9" s="18"/>
      <c r="H9" s="13"/>
      <c r="I9" s="14"/>
      <c r="J9" s="14"/>
      <c r="K9" s="14"/>
    </row>
    <row r="10" spans="1:11" x14ac:dyDescent="0.25">
      <c r="A10" s="15" t="s">
        <v>12</v>
      </c>
      <c r="B10" s="16">
        <v>20</v>
      </c>
      <c r="C10" s="17">
        <f t="shared" ref="C10:C73" si="0">SUM(D10:G10)</f>
        <v>0</v>
      </c>
      <c r="D10" s="18"/>
      <c r="E10" s="18"/>
      <c r="F10" s="18"/>
      <c r="G10" s="18"/>
      <c r="H10" s="13"/>
      <c r="I10" s="14"/>
      <c r="J10" s="14"/>
      <c r="K10" s="14"/>
    </row>
    <row r="11" spans="1:11" ht="22.5" x14ac:dyDescent="0.25">
      <c r="A11" s="15" t="s">
        <v>13</v>
      </c>
      <c r="B11" s="16">
        <v>30</v>
      </c>
      <c r="C11" s="17">
        <f t="shared" si="0"/>
        <v>0</v>
      </c>
      <c r="D11" s="18"/>
      <c r="E11" s="18"/>
      <c r="F11" s="18"/>
      <c r="G11" s="18"/>
      <c r="H11" s="13"/>
      <c r="I11" s="14"/>
      <c r="J11" s="14"/>
      <c r="K11" s="14"/>
    </row>
    <row r="12" spans="1:11" x14ac:dyDescent="0.25">
      <c r="A12" s="15" t="s">
        <v>14</v>
      </c>
      <c r="B12" s="16">
        <v>40</v>
      </c>
      <c r="C12" s="17">
        <f t="shared" si="0"/>
        <v>6613.7669999999998</v>
      </c>
      <c r="D12" s="18">
        <f>D9</f>
        <v>6303.8149999999996</v>
      </c>
      <c r="E12" s="18"/>
      <c r="F12" s="18">
        <f>F9</f>
        <v>309.952</v>
      </c>
      <c r="G12" s="18"/>
      <c r="H12" s="13"/>
      <c r="I12" s="14"/>
      <c r="J12" s="14"/>
      <c r="K12" s="14"/>
    </row>
    <row r="13" spans="1:11" ht="33.75" x14ac:dyDescent="0.25">
      <c r="A13" s="15" t="s">
        <v>15</v>
      </c>
      <c r="B13" s="16">
        <v>50</v>
      </c>
      <c r="C13" s="17">
        <f t="shared" si="0"/>
        <v>10204.058601000001</v>
      </c>
      <c r="D13" s="18"/>
      <c r="E13" s="18"/>
      <c r="F13" s="18">
        <f>D23</f>
        <v>6303.8149999999996</v>
      </c>
      <c r="G13" s="18">
        <f>F23</f>
        <v>3900.2436010000006</v>
      </c>
      <c r="H13" s="13"/>
      <c r="I13" s="14"/>
      <c r="J13" s="14"/>
      <c r="K13" s="14"/>
    </row>
    <row r="14" spans="1:11" ht="20.100000000000001" customHeight="1" x14ac:dyDescent="0.25">
      <c r="A14" s="15" t="s">
        <v>6</v>
      </c>
      <c r="B14" s="16">
        <v>60</v>
      </c>
      <c r="C14" s="17">
        <f t="shared" si="0"/>
        <v>10204.058601000001</v>
      </c>
      <c r="D14" s="18"/>
      <c r="E14" s="18"/>
      <c r="F14" s="18">
        <f>F13</f>
        <v>6303.8149999999996</v>
      </c>
      <c r="G14" s="18">
        <f>G13</f>
        <v>3900.2436010000006</v>
      </c>
      <c r="H14" s="13"/>
      <c r="I14" s="14"/>
      <c r="J14" s="14"/>
      <c r="K14" s="14"/>
    </row>
    <row r="15" spans="1:11" ht="20.100000000000001" customHeight="1" x14ac:dyDescent="0.25">
      <c r="A15" s="15" t="s">
        <v>7</v>
      </c>
      <c r="B15" s="16">
        <v>70</v>
      </c>
      <c r="C15" s="17">
        <f t="shared" si="0"/>
        <v>0</v>
      </c>
      <c r="D15" s="18"/>
      <c r="E15" s="18"/>
      <c r="F15" s="18"/>
      <c r="G15" s="18"/>
      <c r="H15" s="13"/>
      <c r="I15" s="14"/>
      <c r="J15" s="14"/>
      <c r="K15" s="14"/>
    </row>
    <row r="16" spans="1:11" ht="20.100000000000001" customHeight="1" x14ac:dyDescent="0.25">
      <c r="A16" s="15" t="s">
        <v>8</v>
      </c>
      <c r="B16" s="16">
        <v>80</v>
      </c>
      <c r="C16" s="17">
        <f t="shared" si="0"/>
        <v>0</v>
      </c>
      <c r="D16" s="18"/>
      <c r="E16" s="18"/>
      <c r="F16" s="18"/>
      <c r="G16" s="18"/>
      <c r="H16" s="13"/>
      <c r="I16" s="14"/>
      <c r="J16" s="14"/>
      <c r="K16" s="14"/>
    </row>
    <row r="17" spans="1:11" ht="20.100000000000001" customHeight="1" x14ac:dyDescent="0.25">
      <c r="A17" s="15" t="s">
        <v>16</v>
      </c>
      <c r="B17" s="16">
        <v>90</v>
      </c>
      <c r="C17" s="17">
        <f t="shared" si="0"/>
        <v>0</v>
      </c>
      <c r="D17" s="18"/>
      <c r="E17" s="18"/>
      <c r="F17" s="18"/>
      <c r="G17" s="18"/>
      <c r="H17" s="13"/>
      <c r="I17" s="14"/>
      <c r="J17" s="14"/>
      <c r="K17" s="14"/>
    </row>
    <row r="18" spans="1:11" ht="20.100000000000001" customHeight="1" x14ac:dyDescent="0.25">
      <c r="A18" s="15" t="s">
        <v>17</v>
      </c>
      <c r="B18" s="16">
        <v>100</v>
      </c>
      <c r="C18" s="17">
        <f t="shared" si="0"/>
        <v>5017.3159999999989</v>
      </c>
      <c r="D18" s="18"/>
      <c r="E18" s="18"/>
      <c r="F18" s="18">
        <f>F19</f>
        <v>2071.9879999999998</v>
      </c>
      <c r="G18" s="18">
        <f>G19+G20</f>
        <v>2945.3279999999995</v>
      </c>
      <c r="H18" s="13"/>
      <c r="I18" s="14"/>
      <c r="J18" s="14"/>
      <c r="K18" s="14"/>
    </row>
    <row r="19" spans="1:11" ht="20.100000000000001" customHeight="1" x14ac:dyDescent="0.25">
      <c r="A19" s="15" t="s">
        <v>18</v>
      </c>
      <c r="B19" s="16">
        <v>110</v>
      </c>
      <c r="C19" s="17">
        <f t="shared" si="0"/>
        <v>2465.3759999999997</v>
      </c>
      <c r="D19" s="18"/>
      <c r="E19" s="18"/>
      <c r="F19" s="18">
        <f>1599.663+472.325</f>
        <v>2071.9879999999998</v>
      </c>
      <c r="G19" s="18">
        <f>91.401+301.987</f>
        <v>393.38800000000003</v>
      </c>
      <c r="H19" s="13"/>
      <c r="I19" s="14"/>
      <c r="J19" s="14"/>
      <c r="K19" s="14"/>
    </row>
    <row r="20" spans="1:11" ht="20.100000000000001" customHeight="1" x14ac:dyDescent="0.25">
      <c r="A20" s="15" t="s">
        <v>19</v>
      </c>
      <c r="B20" s="16">
        <v>120</v>
      </c>
      <c r="C20" s="17">
        <f t="shared" si="0"/>
        <v>2551.9399999999996</v>
      </c>
      <c r="D20" s="18"/>
      <c r="E20" s="18"/>
      <c r="F20" s="18"/>
      <c r="G20" s="18">
        <f>314.635+2237.305</f>
        <v>2551.9399999999996</v>
      </c>
      <c r="H20" s="13"/>
      <c r="I20" s="14"/>
      <c r="J20" s="14"/>
      <c r="K20" s="14"/>
    </row>
    <row r="21" spans="1:11" ht="20.100000000000001" customHeight="1" x14ac:dyDescent="0.25">
      <c r="A21" s="15" t="s">
        <v>20</v>
      </c>
      <c r="B21" s="16">
        <v>130</v>
      </c>
      <c r="C21" s="17">
        <f t="shared" si="0"/>
        <v>0</v>
      </c>
      <c r="D21" s="18"/>
      <c r="E21" s="18"/>
      <c r="F21" s="18"/>
      <c r="G21" s="18"/>
      <c r="H21" s="13"/>
      <c r="I21" s="14"/>
      <c r="J21" s="14"/>
      <c r="K21" s="14"/>
    </row>
    <row r="22" spans="1:11" ht="20.100000000000001" customHeight="1" x14ac:dyDescent="0.25">
      <c r="A22" s="15" t="s">
        <v>21</v>
      </c>
      <c r="B22" s="16">
        <v>140</v>
      </c>
      <c r="C22" s="17">
        <f t="shared" si="0"/>
        <v>0</v>
      </c>
      <c r="D22" s="18"/>
      <c r="E22" s="18"/>
      <c r="F22" s="18"/>
      <c r="G22" s="18"/>
      <c r="H22" s="13"/>
      <c r="I22" s="14"/>
      <c r="J22" s="14"/>
      <c r="K22" s="14"/>
    </row>
    <row r="23" spans="1:11" ht="22.5" x14ac:dyDescent="0.25">
      <c r="A23" s="15" t="s">
        <v>22</v>
      </c>
      <c r="B23" s="16">
        <v>150</v>
      </c>
      <c r="C23" s="17">
        <f t="shared" si="0"/>
        <v>10204.058601000001</v>
      </c>
      <c r="D23" s="18">
        <f>D9</f>
        <v>6303.8149999999996</v>
      </c>
      <c r="E23" s="18"/>
      <c r="F23" s="18">
        <f>F9+F13-F18-F27</f>
        <v>3900.2436010000006</v>
      </c>
      <c r="G23" s="18"/>
      <c r="H23" s="13"/>
      <c r="I23" s="14"/>
      <c r="J23" s="14"/>
      <c r="K23" s="14"/>
    </row>
    <row r="24" spans="1:11" x14ac:dyDescent="0.25">
      <c r="A24" s="15" t="s">
        <v>23</v>
      </c>
      <c r="B24" s="16">
        <v>160</v>
      </c>
      <c r="C24" s="17">
        <f t="shared" si="0"/>
        <v>0</v>
      </c>
      <c r="D24" s="18"/>
      <c r="E24" s="18"/>
      <c r="F24" s="18"/>
      <c r="G24" s="18"/>
      <c r="H24" s="13"/>
      <c r="I24" s="14"/>
      <c r="J24" s="14"/>
      <c r="K24" s="14"/>
    </row>
    <row r="25" spans="1:11" ht="33.75" x14ac:dyDescent="0.25">
      <c r="A25" s="15" t="s">
        <v>24</v>
      </c>
      <c r="B25" s="16">
        <v>170</v>
      </c>
      <c r="C25" s="17">
        <f t="shared" si="0"/>
        <v>0</v>
      </c>
      <c r="D25" s="18"/>
      <c r="E25" s="18"/>
      <c r="F25" s="18"/>
      <c r="G25" s="18"/>
      <c r="H25" s="13"/>
      <c r="I25" s="14"/>
      <c r="J25" s="14"/>
      <c r="K25" s="14"/>
    </row>
    <row r="26" spans="1:11" ht="22.5" x14ac:dyDescent="0.25">
      <c r="A26" s="15" t="s">
        <v>25</v>
      </c>
      <c r="B26" s="16">
        <v>180</v>
      </c>
      <c r="C26" s="17">
        <f t="shared" si="0"/>
        <v>0</v>
      </c>
      <c r="D26" s="18"/>
      <c r="E26" s="18"/>
      <c r="F26" s="18"/>
      <c r="G26" s="18"/>
      <c r="H26" s="13"/>
      <c r="I26" s="14"/>
      <c r="J26" s="14"/>
      <c r="K26" s="14"/>
    </row>
    <row r="27" spans="1:11" x14ac:dyDescent="0.25">
      <c r="A27" s="15" t="s">
        <v>26</v>
      </c>
      <c r="B27" s="16">
        <v>190</v>
      </c>
      <c r="C27" s="17">
        <f t="shared" si="0"/>
        <v>1596.451</v>
      </c>
      <c r="D27" s="18"/>
      <c r="E27" s="18"/>
      <c r="F27" s="18">
        <f>C9*0.097</f>
        <v>641.53539899999998</v>
      </c>
      <c r="G27" s="18">
        <f>1596.451-F27</f>
        <v>954.91560100000004</v>
      </c>
      <c r="H27" s="13"/>
      <c r="I27" s="14"/>
      <c r="J27" s="14"/>
      <c r="K27" s="14"/>
    </row>
    <row r="28" spans="1:11" ht="22.5" x14ac:dyDescent="0.25">
      <c r="A28" s="15" t="s">
        <v>27</v>
      </c>
      <c r="B28" s="16">
        <v>200</v>
      </c>
      <c r="C28" s="17">
        <f t="shared" si="0"/>
        <v>0</v>
      </c>
      <c r="D28" s="18"/>
      <c r="E28" s="18"/>
      <c r="F28" s="18"/>
      <c r="G28" s="18"/>
      <c r="H28" s="13"/>
      <c r="I28" s="14"/>
      <c r="J28" s="14"/>
      <c r="K28" s="14"/>
    </row>
    <row r="29" spans="1:11" x14ac:dyDescent="0.25">
      <c r="A29" s="15" t="s">
        <v>28</v>
      </c>
      <c r="B29" s="16">
        <v>210</v>
      </c>
      <c r="C29" s="17">
        <f t="shared" si="0"/>
        <v>0</v>
      </c>
      <c r="D29" s="17">
        <f>(D9+D13+D25)-(D18+D23+D24+D26+D27)</f>
        <v>0</v>
      </c>
      <c r="E29" s="17">
        <f>(E9+E13+E25)-(E18+E23+E24+E26+E27)</f>
        <v>0</v>
      </c>
      <c r="F29" s="17">
        <f>(F9+F13+F25)-(F18+F23+F24+F26+F27)</f>
        <v>0</v>
      </c>
      <c r="G29" s="17">
        <f>(G9+G13+G25)-(G18+G23+G24+G26+G27)</f>
        <v>0</v>
      </c>
      <c r="H29" s="13"/>
      <c r="I29" s="14"/>
      <c r="J29" s="14"/>
      <c r="K29" s="14"/>
    </row>
    <row r="30" spans="1:11" x14ac:dyDescent="0.25">
      <c r="A30" s="35" t="s">
        <v>29</v>
      </c>
      <c r="B30" s="35"/>
      <c r="C30" s="35"/>
      <c r="D30" s="35"/>
      <c r="E30" s="35"/>
      <c r="F30" s="35"/>
      <c r="G30" s="35"/>
      <c r="H30" s="13"/>
      <c r="I30" s="14"/>
      <c r="J30" s="14"/>
      <c r="K30" s="14"/>
    </row>
    <row r="31" spans="1:11" ht="22.5" x14ac:dyDescent="0.25">
      <c r="A31" s="15" t="s">
        <v>11</v>
      </c>
      <c r="B31" s="16">
        <v>300</v>
      </c>
      <c r="C31" s="17">
        <f t="shared" si="0"/>
        <v>10.219999999999999</v>
      </c>
      <c r="D31" s="18">
        <v>10.119999999999999</v>
      </c>
      <c r="E31" s="18"/>
      <c r="F31" s="18">
        <v>0.1</v>
      </c>
      <c r="G31" s="18"/>
      <c r="H31" s="13"/>
      <c r="I31" s="14"/>
      <c r="J31" s="14"/>
      <c r="K31" s="14"/>
    </row>
    <row r="32" spans="1:11" x14ac:dyDescent="0.25">
      <c r="A32" s="15" t="s">
        <v>12</v>
      </c>
      <c r="B32" s="16">
        <v>310</v>
      </c>
      <c r="C32" s="17">
        <f t="shared" si="0"/>
        <v>0</v>
      </c>
      <c r="D32" s="18"/>
      <c r="E32" s="18"/>
      <c r="F32" s="18"/>
      <c r="G32" s="18"/>
      <c r="H32" s="13"/>
      <c r="I32" s="14"/>
      <c r="J32" s="14"/>
      <c r="K32" s="14"/>
    </row>
    <row r="33" spans="1:11" ht="22.5" x14ac:dyDescent="0.25">
      <c r="A33" s="15" t="s">
        <v>13</v>
      </c>
      <c r="B33" s="16">
        <v>320</v>
      </c>
      <c r="C33" s="17">
        <f t="shared" si="0"/>
        <v>0</v>
      </c>
      <c r="D33" s="18"/>
      <c r="E33" s="18"/>
      <c r="F33" s="18"/>
      <c r="G33" s="18"/>
      <c r="H33" s="13"/>
      <c r="I33" s="14"/>
      <c r="J33" s="14"/>
      <c r="K33" s="14"/>
    </row>
    <row r="34" spans="1:11" x14ac:dyDescent="0.25">
      <c r="A34" s="15" t="s">
        <v>14</v>
      </c>
      <c r="B34" s="16">
        <v>330</v>
      </c>
      <c r="C34" s="17">
        <f t="shared" si="0"/>
        <v>0</v>
      </c>
      <c r="D34" s="18"/>
      <c r="E34" s="18"/>
      <c r="F34" s="18"/>
      <c r="G34" s="18"/>
      <c r="H34" s="13"/>
      <c r="I34" s="14"/>
      <c r="J34" s="14"/>
      <c r="K34" s="14"/>
    </row>
    <row r="35" spans="1:11" ht="33.75" x14ac:dyDescent="0.25">
      <c r="A35" s="15" t="s">
        <v>15</v>
      </c>
      <c r="B35" s="16">
        <v>340</v>
      </c>
      <c r="C35" s="17">
        <f t="shared" si="0"/>
        <v>16.64</v>
      </c>
      <c r="D35" s="18"/>
      <c r="E35" s="18"/>
      <c r="F35" s="18">
        <v>10.119999999999999</v>
      </c>
      <c r="G35" s="18">
        <v>6.52</v>
      </c>
      <c r="H35" s="13"/>
      <c r="I35" s="14"/>
      <c r="J35" s="14"/>
      <c r="K35" s="14"/>
    </row>
    <row r="36" spans="1:11" x14ac:dyDescent="0.25">
      <c r="A36" s="15" t="s">
        <v>6</v>
      </c>
      <c r="B36" s="16">
        <v>350</v>
      </c>
      <c r="C36" s="17">
        <f t="shared" si="0"/>
        <v>10.119999999999999</v>
      </c>
      <c r="D36" s="18"/>
      <c r="E36" s="18"/>
      <c r="F36" s="18">
        <v>10.119999999999999</v>
      </c>
      <c r="G36" s="18"/>
      <c r="H36" s="13"/>
      <c r="I36" s="14"/>
      <c r="J36" s="14"/>
      <c r="K36" s="14"/>
    </row>
    <row r="37" spans="1:11" x14ac:dyDescent="0.25">
      <c r="A37" s="15" t="s">
        <v>7</v>
      </c>
      <c r="B37" s="16">
        <v>360</v>
      </c>
      <c r="C37" s="17">
        <f t="shared" si="0"/>
        <v>0</v>
      </c>
      <c r="D37" s="18"/>
      <c r="E37" s="18"/>
      <c r="F37" s="18"/>
      <c r="G37" s="18"/>
      <c r="H37" s="13"/>
      <c r="I37" s="14"/>
      <c r="J37" s="14"/>
      <c r="K37" s="14"/>
    </row>
    <row r="38" spans="1:11" x14ac:dyDescent="0.25">
      <c r="A38" s="15" t="s">
        <v>8</v>
      </c>
      <c r="B38" s="16">
        <v>370</v>
      </c>
      <c r="C38" s="17">
        <f t="shared" si="0"/>
        <v>6.52</v>
      </c>
      <c r="D38" s="18"/>
      <c r="E38" s="18"/>
      <c r="F38" s="18"/>
      <c r="G38" s="18">
        <v>6.52</v>
      </c>
      <c r="H38" s="13"/>
      <c r="I38" s="14"/>
      <c r="J38" s="14"/>
      <c r="K38" s="14"/>
    </row>
    <row r="39" spans="1:11" x14ac:dyDescent="0.25">
      <c r="A39" s="15" t="s">
        <v>16</v>
      </c>
      <c r="B39" s="16">
        <v>380</v>
      </c>
      <c r="C39" s="17">
        <f t="shared" si="0"/>
        <v>0</v>
      </c>
      <c r="D39" s="18"/>
      <c r="E39" s="18"/>
      <c r="F39" s="18"/>
      <c r="G39" s="18"/>
      <c r="H39" s="13"/>
      <c r="I39" s="14"/>
      <c r="J39" s="14"/>
      <c r="K39" s="14"/>
    </row>
    <row r="40" spans="1:11" x14ac:dyDescent="0.25">
      <c r="A40" s="15" t="s">
        <v>17</v>
      </c>
      <c r="B40" s="16">
        <v>390</v>
      </c>
      <c r="C40" s="17">
        <f t="shared" si="0"/>
        <v>8.879999999999999</v>
      </c>
      <c r="D40" s="18"/>
      <c r="E40" s="18"/>
      <c r="F40" s="18">
        <v>2.71</v>
      </c>
      <c r="G40" s="18">
        <v>6.17</v>
      </c>
      <c r="H40" s="13"/>
      <c r="I40" s="14"/>
      <c r="J40" s="14"/>
      <c r="K40" s="14"/>
    </row>
    <row r="41" spans="1:11" ht="33.75" x14ac:dyDescent="0.25">
      <c r="A41" s="15" t="s">
        <v>18</v>
      </c>
      <c r="B41" s="16">
        <v>400</v>
      </c>
      <c r="C41" s="17">
        <f t="shared" si="0"/>
        <v>3.19</v>
      </c>
      <c r="D41" s="18"/>
      <c r="E41" s="18"/>
      <c r="F41" s="18">
        <v>2.04</v>
      </c>
      <c r="G41" s="18">
        <v>1.1499999999999999</v>
      </c>
      <c r="H41" s="13"/>
      <c r="I41" s="14"/>
      <c r="J41" s="14"/>
      <c r="K41" s="14"/>
    </row>
    <row r="42" spans="1:11" ht="22.5" x14ac:dyDescent="0.25">
      <c r="A42" s="15" t="s">
        <v>19</v>
      </c>
      <c r="B42" s="16">
        <v>410</v>
      </c>
      <c r="C42" s="17">
        <f t="shared" si="0"/>
        <v>4.8499999999999996</v>
      </c>
      <c r="D42" s="18"/>
      <c r="E42" s="18"/>
      <c r="F42" s="18"/>
      <c r="G42" s="18">
        <v>4.8499999999999996</v>
      </c>
      <c r="H42" s="13"/>
      <c r="I42" s="14"/>
      <c r="J42" s="14"/>
      <c r="K42" s="14"/>
    </row>
    <row r="43" spans="1:11" x14ac:dyDescent="0.25">
      <c r="A43" s="15" t="s">
        <v>30</v>
      </c>
      <c r="B43" s="16">
        <v>420</v>
      </c>
      <c r="C43" s="17">
        <f t="shared" si="0"/>
        <v>0</v>
      </c>
      <c r="D43" s="18"/>
      <c r="E43" s="18"/>
      <c r="F43" s="18"/>
      <c r="G43" s="18"/>
      <c r="H43" s="13"/>
      <c r="I43" s="14"/>
      <c r="J43" s="14"/>
      <c r="K43" s="14"/>
    </row>
    <row r="44" spans="1:11" x14ac:dyDescent="0.25">
      <c r="A44" s="15" t="s">
        <v>21</v>
      </c>
      <c r="B44" s="16">
        <v>430</v>
      </c>
      <c r="C44" s="17">
        <f t="shared" si="0"/>
        <v>0</v>
      </c>
      <c r="D44" s="18"/>
      <c r="E44" s="18"/>
      <c r="F44" s="18"/>
      <c r="G44" s="18"/>
      <c r="H44" s="13"/>
      <c r="I44" s="14"/>
      <c r="J44" s="14"/>
      <c r="K44" s="14"/>
    </row>
    <row r="45" spans="1:11" ht="22.5" x14ac:dyDescent="0.25">
      <c r="A45" s="15" t="s">
        <v>22</v>
      </c>
      <c r="B45" s="16">
        <v>440</v>
      </c>
      <c r="C45" s="17">
        <f t="shared" si="0"/>
        <v>16.64</v>
      </c>
      <c r="D45" s="18">
        <v>10.119999999999999</v>
      </c>
      <c r="E45" s="18"/>
      <c r="F45" s="18">
        <v>6.52</v>
      </c>
      <c r="G45" s="18"/>
      <c r="H45" s="13"/>
      <c r="I45" s="14"/>
      <c r="J45" s="14"/>
      <c r="K45" s="14"/>
    </row>
    <row r="46" spans="1:11" x14ac:dyDescent="0.25">
      <c r="A46" s="15" t="s">
        <v>23</v>
      </c>
      <c r="B46" s="16">
        <v>450</v>
      </c>
      <c r="C46" s="17">
        <f t="shared" si="0"/>
        <v>0</v>
      </c>
      <c r="D46" s="18"/>
      <c r="E46" s="18"/>
      <c r="F46" s="18"/>
      <c r="G46" s="18"/>
      <c r="H46" s="13"/>
      <c r="I46" s="14"/>
      <c r="J46" s="14"/>
      <c r="K46" s="14"/>
    </row>
    <row r="47" spans="1:11" ht="33.75" x14ac:dyDescent="0.25">
      <c r="A47" s="15" t="s">
        <v>24</v>
      </c>
      <c r="B47" s="16">
        <v>460</v>
      </c>
      <c r="C47" s="17">
        <f t="shared" si="0"/>
        <v>0</v>
      </c>
      <c r="D47" s="18"/>
      <c r="E47" s="18"/>
      <c r="F47" s="18"/>
      <c r="G47" s="18"/>
      <c r="H47" s="13"/>
      <c r="I47" s="14"/>
      <c r="J47" s="14"/>
      <c r="K47" s="14"/>
    </row>
    <row r="48" spans="1:11" ht="22.5" x14ac:dyDescent="0.25">
      <c r="A48" s="15" t="s">
        <v>25</v>
      </c>
      <c r="B48" s="16">
        <v>470</v>
      </c>
      <c r="C48" s="17">
        <f t="shared" si="0"/>
        <v>0</v>
      </c>
      <c r="D48" s="18"/>
      <c r="E48" s="18"/>
      <c r="F48" s="18"/>
      <c r="G48" s="18"/>
      <c r="H48" s="13"/>
      <c r="I48" s="14"/>
      <c r="J48" s="14"/>
      <c r="K48" s="14"/>
    </row>
    <row r="49" spans="1:11" x14ac:dyDescent="0.25">
      <c r="A49" s="15" t="s">
        <v>26</v>
      </c>
      <c r="B49" s="16">
        <v>480</v>
      </c>
      <c r="C49" s="17">
        <f t="shared" si="0"/>
        <v>1.3399999999999999</v>
      </c>
      <c r="D49" s="18"/>
      <c r="E49" s="18"/>
      <c r="F49" s="18">
        <v>0.99</v>
      </c>
      <c r="G49" s="18">
        <v>0.35</v>
      </c>
      <c r="H49" s="13"/>
      <c r="I49" s="14"/>
      <c r="J49" s="14"/>
      <c r="K49" s="14"/>
    </row>
    <row r="50" spans="1:11" ht="22.5" x14ac:dyDescent="0.25">
      <c r="A50" s="15" t="s">
        <v>27</v>
      </c>
      <c r="B50" s="16">
        <v>490</v>
      </c>
      <c r="C50" s="17">
        <f t="shared" si="0"/>
        <v>0</v>
      </c>
      <c r="D50" s="18"/>
      <c r="E50" s="18"/>
      <c r="F50" s="18"/>
      <c r="G50" s="18"/>
      <c r="H50" s="13"/>
      <c r="I50" s="14"/>
      <c r="J50" s="14"/>
      <c r="K50" s="14"/>
    </row>
    <row r="51" spans="1:11" x14ac:dyDescent="0.25">
      <c r="A51" s="15" t="s">
        <v>28</v>
      </c>
      <c r="B51" s="16">
        <v>500</v>
      </c>
      <c r="C51" s="17">
        <f t="shared" si="0"/>
        <v>0</v>
      </c>
      <c r="D51" s="17">
        <f>(D31+D35+D47)-(D40+D45+D46+D48+D49)</f>
        <v>0</v>
      </c>
      <c r="E51" s="17">
        <f>(E31+E35+E47)-(E40+E45+E46+E48+E49)</f>
        <v>0</v>
      </c>
      <c r="F51" s="17">
        <f>(F31+F35+F47)-(F40+F45+F46+F48+F49)</f>
        <v>0</v>
      </c>
      <c r="G51" s="17">
        <f>(G31+G35+G47)-(G40+G45+G46+G48+G49)</f>
        <v>0</v>
      </c>
      <c r="H51" s="13"/>
      <c r="I51" s="14"/>
      <c r="J51" s="14"/>
      <c r="K51" s="14"/>
    </row>
    <row r="52" spans="1:11" x14ac:dyDescent="0.25">
      <c r="A52" s="35" t="s">
        <v>29</v>
      </c>
      <c r="B52" s="35"/>
      <c r="C52" s="35"/>
      <c r="D52" s="35"/>
      <c r="E52" s="35"/>
      <c r="F52" s="35"/>
      <c r="G52" s="35"/>
      <c r="H52" s="13"/>
      <c r="I52" s="14"/>
      <c r="J52" s="14"/>
      <c r="K52" s="14"/>
    </row>
    <row r="53" spans="1:11" x14ac:dyDescent="0.25">
      <c r="A53" s="15" t="s">
        <v>31</v>
      </c>
      <c r="B53" s="16">
        <v>600</v>
      </c>
      <c r="C53" s="17">
        <f t="shared" si="0"/>
        <v>0</v>
      </c>
      <c r="D53" s="18"/>
      <c r="E53" s="18"/>
      <c r="F53" s="18"/>
      <c r="G53" s="18"/>
      <c r="H53" s="13"/>
      <c r="I53" s="14"/>
      <c r="J53" s="14"/>
      <c r="K53" s="14"/>
    </row>
    <row r="54" spans="1:11" x14ac:dyDescent="0.25">
      <c r="A54" s="15" t="s">
        <v>32</v>
      </c>
      <c r="B54" s="16">
        <v>610</v>
      </c>
      <c r="C54" s="17">
        <f t="shared" si="0"/>
        <v>0</v>
      </c>
      <c r="D54" s="18"/>
      <c r="E54" s="18"/>
      <c r="F54" s="18"/>
      <c r="G54" s="18"/>
      <c r="H54" s="13"/>
      <c r="I54" s="14"/>
      <c r="J54" s="14"/>
      <c r="K54" s="14"/>
    </row>
    <row r="55" spans="1:11" x14ac:dyDescent="0.25">
      <c r="A55" s="15" t="s">
        <v>33</v>
      </c>
      <c r="B55" s="16">
        <v>620</v>
      </c>
      <c r="C55" s="17">
        <f t="shared" si="0"/>
        <v>0</v>
      </c>
      <c r="D55" s="18"/>
      <c r="E55" s="18"/>
      <c r="F55" s="18"/>
      <c r="G55" s="18"/>
      <c r="H55" s="13"/>
      <c r="I55" s="14"/>
      <c r="J55" s="14"/>
      <c r="K55" s="14"/>
    </row>
    <row r="56" spans="1:11" x14ac:dyDescent="0.25">
      <c r="A56" s="35" t="s">
        <v>34</v>
      </c>
      <c r="B56" s="35"/>
      <c r="C56" s="35"/>
      <c r="D56" s="35"/>
      <c r="E56" s="35"/>
      <c r="F56" s="35"/>
      <c r="G56" s="35"/>
      <c r="H56" s="13"/>
      <c r="I56" s="14"/>
      <c r="J56" s="14"/>
      <c r="K56" s="14"/>
    </row>
    <row r="57" spans="1:11" ht="22.5" x14ac:dyDescent="0.25">
      <c r="A57" s="15" t="s">
        <v>35</v>
      </c>
      <c r="B57" s="16">
        <v>700</v>
      </c>
      <c r="C57" s="17">
        <f t="shared" si="0"/>
        <v>5017.3159999999989</v>
      </c>
      <c r="D57" s="18"/>
      <c r="E57" s="18"/>
      <c r="F57" s="18">
        <f>F58</f>
        <v>2071.9879999999998</v>
      </c>
      <c r="G57" s="18">
        <f>G58</f>
        <v>2945.3279999999995</v>
      </c>
      <c r="H57" s="13"/>
      <c r="I57" s="14"/>
      <c r="J57" s="14"/>
      <c r="K57" s="14"/>
    </row>
    <row r="58" spans="1:11" x14ac:dyDescent="0.25">
      <c r="A58" s="15" t="s">
        <v>36</v>
      </c>
      <c r="B58" s="16">
        <v>710</v>
      </c>
      <c r="C58" s="17">
        <f t="shared" si="0"/>
        <v>5017.3159999999989</v>
      </c>
      <c r="D58" s="19"/>
      <c r="E58" s="19"/>
      <c r="F58" s="19">
        <f>472.325+1599.663</f>
        <v>2071.9879999999998</v>
      </c>
      <c r="G58" s="19">
        <f>301.987+91.401+2237.305+314.635</f>
        <v>2945.3279999999995</v>
      </c>
      <c r="H58" s="11"/>
      <c r="I58" s="2"/>
      <c r="J58" s="2"/>
      <c r="K58" s="2"/>
    </row>
    <row r="59" spans="1:11" ht="22.5" x14ac:dyDescent="0.25">
      <c r="A59" s="15" t="s">
        <v>37</v>
      </c>
      <c r="B59" s="16">
        <v>720</v>
      </c>
      <c r="C59" s="17">
        <f t="shared" si="0"/>
        <v>0</v>
      </c>
      <c r="D59" s="19"/>
      <c r="E59" s="19"/>
      <c r="F59" s="19"/>
      <c r="G59" s="19"/>
      <c r="H59" s="11"/>
      <c r="I59" s="2"/>
      <c r="J59" s="2"/>
      <c r="K59" s="2"/>
    </row>
    <row r="60" spans="1:11" x14ac:dyDescent="0.25">
      <c r="A60" s="15" t="s">
        <v>38</v>
      </c>
      <c r="B60" s="16">
        <v>730</v>
      </c>
      <c r="C60" s="17">
        <f t="shared" si="0"/>
        <v>0</v>
      </c>
      <c r="D60" s="19"/>
      <c r="E60" s="19"/>
      <c r="F60" s="19"/>
      <c r="G60" s="19"/>
      <c r="H60" s="11"/>
      <c r="I60" s="2"/>
      <c r="J60" s="2"/>
      <c r="K60" s="2"/>
    </row>
    <row r="61" spans="1:11" x14ac:dyDescent="0.25">
      <c r="A61" s="15" t="s">
        <v>39</v>
      </c>
      <c r="B61" s="16">
        <v>740</v>
      </c>
      <c r="C61" s="17">
        <f t="shared" si="0"/>
        <v>0</v>
      </c>
      <c r="D61" s="19"/>
      <c r="E61" s="19"/>
      <c r="F61" s="19"/>
      <c r="G61" s="19"/>
      <c r="H61" s="11"/>
      <c r="I61" s="2"/>
      <c r="J61" s="2"/>
      <c r="K61" s="2"/>
    </row>
    <row r="62" spans="1:11" ht="22.5" x14ac:dyDescent="0.25">
      <c r="A62" s="15" t="s">
        <v>40</v>
      </c>
      <c r="B62" s="16">
        <v>750</v>
      </c>
      <c r="C62" s="17">
        <f t="shared" si="0"/>
        <v>0</v>
      </c>
      <c r="D62" s="19"/>
      <c r="E62" s="19"/>
      <c r="F62" s="19"/>
      <c r="G62" s="19"/>
      <c r="H62" s="11"/>
      <c r="I62" s="2"/>
      <c r="J62" s="2"/>
      <c r="K62" s="2"/>
    </row>
    <row r="63" spans="1:11" x14ac:dyDescent="0.25">
      <c r="A63" s="15" t="s">
        <v>36</v>
      </c>
      <c r="B63" s="16">
        <v>760</v>
      </c>
      <c r="C63" s="17">
        <f t="shared" si="0"/>
        <v>0</v>
      </c>
      <c r="D63" s="19"/>
      <c r="E63" s="19"/>
      <c r="F63" s="19"/>
      <c r="G63" s="19"/>
      <c r="H63" s="11"/>
      <c r="I63" s="2"/>
      <c r="J63" s="2"/>
      <c r="K63" s="2"/>
    </row>
    <row r="64" spans="1:11" ht="22.5" x14ac:dyDescent="0.25">
      <c r="A64" s="15" t="s">
        <v>37</v>
      </c>
      <c r="B64" s="16">
        <v>770</v>
      </c>
      <c r="C64" s="17">
        <f t="shared" si="0"/>
        <v>0</v>
      </c>
      <c r="D64" s="19"/>
      <c r="E64" s="19"/>
      <c r="F64" s="19"/>
      <c r="G64" s="19"/>
      <c r="H64" s="11"/>
      <c r="I64" s="2"/>
      <c r="J64" s="2"/>
      <c r="K64" s="2"/>
    </row>
    <row r="65" spans="1:11" x14ac:dyDescent="0.25">
      <c r="A65" s="15" t="s">
        <v>38</v>
      </c>
      <c r="B65" s="16">
        <v>780</v>
      </c>
      <c r="C65" s="17">
        <f t="shared" si="0"/>
        <v>0</v>
      </c>
      <c r="D65" s="19"/>
      <c r="E65" s="19"/>
      <c r="F65" s="19"/>
      <c r="G65" s="19"/>
      <c r="H65" s="11"/>
      <c r="I65" s="2"/>
      <c r="J65" s="2"/>
      <c r="K65" s="2"/>
    </row>
    <row r="66" spans="1:11" x14ac:dyDescent="0.25">
      <c r="A66" s="15" t="s">
        <v>39</v>
      </c>
      <c r="B66" s="16">
        <v>790</v>
      </c>
      <c r="C66" s="17">
        <f t="shared" si="0"/>
        <v>0</v>
      </c>
      <c r="D66" s="19"/>
      <c r="E66" s="19"/>
      <c r="F66" s="19"/>
      <c r="G66" s="19"/>
      <c r="H66" s="11"/>
      <c r="I66" s="2"/>
      <c r="J66" s="2"/>
      <c r="K66" s="2"/>
    </row>
    <row r="67" spans="1:11" x14ac:dyDescent="0.25">
      <c r="A67" s="35" t="s">
        <v>41</v>
      </c>
      <c r="B67" s="35"/>
      <c r="C67" s="35"/>
      <c r="D67" s="35"/>
      <c r="E67" s="35"/>
      <c r="F67" s="35"/>
      <c r="G67" s="35"/>
      <c r="H67" s="11"/>
      <c r="I67" s="2"/>
      <c r="J67" s="2"/>
      <c r="K67" s="2"/>
    </row>
    <row r="68" spans="1:11" ht="22.5" x14ac:dyDescent="0.25">
      <c r="A68" s="15" t="s">
        <v>35</v>
      </c>
      <c r="B68" s="16">
        <v>800</v>
      </c>
      <c r="C68" s="17">
        <f t="shared" si="0"/>
        <v>11593.2451</v>
      </c>
      <c r="D68" s="19"/>
      <c r="E68" s="19"/>
      <c r="F68" s="19">
        <f>F69</f>
        <v>5193.7647299999999</v>
      </c>
      <c r="G68" s="19">
        <f>G69</f>
        <v>6399.4803699999993</v>
      </c>
      <c r="H68" s="11"/>
      <c r="I68" s="2"/>
      <c r="J68" s="2"/>
      <c r="K68" s="2"/>
    </row>
    <row r="69" spans="1:11" x14ac:dyDescent="0.25">
      <c r="A69" s="15" t="s">
        <v>36</v>
      </c>
      <c r="B69" s="16">
        <v>810</v>
      </c>
      <c r="C69" s="17">
        <f t="shared" si="0"/>
        <v>11593.2451</v>
      </c>
      <c r="D69" s="19"/>
      <c r="E69" s="19"/>
      <c r="F69" s="19">
        <f>1169.18858+4024.57615</f>
        <v>5193.7647299999999</v>
      </c>
      <c r="G69" s="19">
        <f>994.94449+241.16154+4781.34452+382.02982</f>
        <v>6399.4803699999993</v>
      </c>
      <c r="H69" s="11"/>
      <c r="I69" s="2"/>
      <c r="J69" s="2"/>
      <c r="K69" s="2"/>
    </row>
    <row r="70" spans="1:11" ht="22.5" x14ac:dyDescent="0.25">
      <c r="A70" s="15" t="s">
        <v>37</v>
      </c>
      <c r="B70" s="16">
        <v>820</v>
      </c>
      <c r="C70" s="17">
        <f t="shared" si="0"/>
        <v>0</v>
      </c>
      <c r="D70" s="19"/>
      <c r="E70" s="19"/>
      <c r="F70" s="19"/>
      <c r="G70" s="19"/>
      <c r="H70" s="11"/>
      <c r="I70" s="2"/>
      <c r="J70" s="2"/>
      <c r="K70" s="2"/>
    </row>
    <row r="71" spans="1:11" x14ac:dyDescent="0.25">
      <c r="A71" s="15" t="s">
        <v>38</v>
      </c>
      <c r="B71" s="16">
        <v>830</v>
      </c>
      <c r="C71" s="17">
        <f t="shared" si="0"/>
        <v>0</v>
      </c>
      <c r="D71" s="19"/>
      <c r="E71" s="19"/>
      <c r="F71" s="19"/>
      <c r="G71" s="19"/>
      <c r="H71" s="11"/>
      <c r="I71" s="2"/>
      <c r="J71" s="2"/>
      <c r="K71" s="2"/>
    </row>
    <row r="72" spans="1:11" x14ac:dyDescent="0.25">
      <c r="A72" s="15" t="s">
        <v>39</v>
      </c>
      <c r="B72" s="16">
        <v>840</v>
      </c>
      <c r="C72" s="17">
        <f t="shared" si="0"/>
        <v>0</v>
      </c>
      <c r="D72" s="19"/>
      <c r="E72" s="19"/>
      <c r="F72" s="19"/>
      <c r="G72" s="19"/>
      <c r="H72" s="11"/>
      <c r="I72" s="2"/>
      <c r="J72" s="2"/>
      <c r="K72" s="2"/>
    </row>
    <row r="73" spans="1:11" ht="22.5" x14ac:dyDescent="0.25">
      <c r="A73" s="15" t="s">
        <v>40</v>
      </c>
      <c r="B73" s="16">
        <v>850</v>
      </c>
      <c r="C73" s="17">
        <f t="shared" si="0"/>
        <v>0</v>
      </c>
      <c r="D73" s="20"/>
      <c r="E73" s="20"/>
      <c r="F73" s="20"/>
      <c r="G73" s="20"/>
      <c r="H73" s="21"/>
      <c r="I73" s="22"/>
      <c r="J73" s="2"/>
      <c r="K73" s="2"/>
    </row>
    <row r="74" spans="1:11" x14ac:dyDescent="0.25">
      <c r="A74" s="15" t="s">
        <v>36</v>
      </c>
      <c r="B74" s="16">
        <v>860</v>
      </c>
      <c r="C74" s="17">
        <f t="shared" ref="C74:C80" si="1">SUM(D74:G74)</f>
        <v>0</v>
      </c>
      <c r="D74" s="20"/>
      <c r="E74" s="20"/>
      <c r="F74" s="20"/>
      <c r="G74" s="20"/>
      <c r="H74" s="21"/>
      <c r="I74" s="22"/>
      <c r="J74" s="2"/>
      <c r="K74" s="2"/>
    </row>
    <row r="75" spans="1:11" ht="22.5" x14ac:dyDescent="0.25">
      <c r="A75" s="15" t="s">
        <v>37</v>
      </c>
      <c r="B75" s="16">
        <v>870</v>
      </c>
      <c r="C75" s="17">
        <f t="shared" si="1"/>
        <v>0</v>
      </c>
      <c r="D75" s="20"/>
      <c r="E75" s="20"/>
      <c r="F75" s="20"/>
      <c r="G75" s="20"/>
      <c r="H75" s="21"/>
      <c r="I75" s="22"/>
      <c r="J75" s="2"/>
      <c r="K75" s="2"/>
    </row>
    <row r="76" spans="1:11" x14ac:dyDescent="0.25">
      <c r="A76" s="15" t="s">
        <v>38</v>
      </c>
      <c r="B76" s="16">
        <v>880</v>
      </c>
      <c r="C76" s="17">
        <f t="shared" si="1"/>
        <v>0</v>
      </c>
      <c r="D76" s="19"/>
      <c r="E76" s="19"/>
      <c r="F76" s="19"/>
      <c r="G76" s="19"/>
      <c r="H76" s="21"/>
      <c r="I76" s="22"/>
      <c r="J76" s="2"/>
      <c r="K76" s="2"/>
    </row>
    <row r="77" spans="1:11" x14ac:dyDescent="0.25">
      <c r="A77" s="15" t="s">
        <v>39</v>
      </c>
      <c r="B77" s="16">
        <v>890</v>
      </c>
      <c r="C77" s="17">
        <f t="shared" si="1"/>
        <v>0</v>
      </c>
      <c r="D77" s="23"/>
      <c r="E77" s="23"/>
      <c r="F77" s="23"/>
      <c r="G77" s="23"/>
      <c r="H77" s="21"/>
      <c r="I77" s="22"/>
      <c r="J77" s="2"/>
      <c r="K77" s="2"/>
    </row>
    <row r="78" spans="1:11" x14ac:dyDescent="0.25">
      <c r="A78" s="15" t="s">
        <v>42</v>
      </c>
      <c r="B78" s="16">
        <v>900</v>
      </c>
      <c r="C78" s="17">
        <f t="shared" si="1"/>
        <v>0</v>
      </c>
      <c r="D78" s="23"/>
      <c r="E78" s="23"/>
      <c r="F78" s="23"/>
      <c r="G78" s="23"/>
      <c r="H78" s="21"/>
      <c r="I78" s="22"/>
      <c r="J78" s="2"/>
      <c r="K78" s="2"/>
    </row>
    <row r="79" spans="1:11" x14ac:dyDescent="0.25">
      <c r="A79" s="15" t="s">
        <v>39</v>
      </c>
      <c r="B79" s="16">
        <v>910</v>
      </c>
      <c r="C79" s="17">
        <f t="shared" si="1"/>
        <v>0</v>
      </c>
      <c r="D79" s="23"/>
      <c r="E79" s="23"/>
      <c r="F79" s="23"/>
      <c r="G79" s="23"/>
      <c r="H79" s="21"/>
      <c r="I79" s="22"/>
      <c r="J79" s="2"/>
      <c r="K79" s="2"/>
    </row>
    <row r="80" spans="1:11" x14ac:dyDescent="0.25">
      <c r="A80" s="15" t="s">
        <v>38</v>
      </c>
      <c r="B80" s="16">
        <v>920</v>
      </c>
      <c r="C80" s="17">
        <f t="shared" si="1"/>
        <v>0</v>
      </c>
      <c r="D80" s="23"/>
      <c r="E80" s="23"/>
      <c r="F80" s="23"/>
      <c r="G80" s="23"/>
      <c r="H80" s="21"/>
      <c r="I80" s="22"/>
      <c r="J80" s="2"/>
      <c r="K80" s="2"/>
    </row>
    <row r="81" spans="1:11" x14ac:dyDescent="0.25">
      <c r="A81" s="9"/>
      <c r="B81" s="24"/>
      <c r="C81" s="24"/>
      <c r="D81" s="24"/>
      <c r="E81" s="24"/>
      <c r="F81" s="24"/>
      <c r="G81" s="24"/>
      <c r="H81" s="25"/>
      <c r="I81" s="25"/>
      <c r="J81" s="25"/>
      <c r="K81" s="25"/>
    </row>
    <row r="82" spans="1:11" x14ac:dyDescent="0.25">
      <c r="A82" s="27" t="s">
        <v>43</v>
      </c>
      <c r="B82" s="38" t="str">
        <f>IF([2]Титульный!D28="","",[2]Титульный!D28)</f>
        <v/>
      </c>
      <c r="C82" s="38"/>
      <c r="D82" s="38"/>
      <c r="E82" s="38"/>
      <c r="F82" s="26"/>
      <c r="G82" s="39"/>
      <c r="H82" s="40"/>
      <c r="I82" s="26"/>
      <c r="J82" s="26"/>
      <c r="K82" s="26"/>
    </row>
    <row r="83" spans="1:11" x14ac:dyDescent="0.25">
      <c r="A83" s="26"/>
      <c r="B83" s="41" t="s">
        <v>44</v>
      </c>
      <c r="C83" s="41"/>
      <c r="D83" s="41"/>
      <c r="E83" s="41"/>
      <c r="F83" s="26"/>
      <c r="G83" s="42" t="s">
        <v>45</v>
      </c>
      <c r="H83" s="41"/>
      <c r="I83" s="26"/>
      <c r="J83" s="26"/>
      <c r="K83" s="26"/>
    </row>
    <row r="84" spans="1:11" x14ac:dyDescent="0.25">
      <c r="A84" s="26"/>
      <c r="B84" s="26"/>
      <c r="C84" s="26"/>
      <c r="D84" s="28"/>
      <c r="E84" s="26"/>
      <c r="F84" s="26"/>
      <c r="G84" s="26"/>
      <c r="H84" s="28"/>
      <c r="I84" s="26"/>
      <c r="J84" s="26"/>
      <c r="K84" s="26"/>
    </row>
    <row r="85" spans="1:1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x14ac:dyDescent="0.25">
      <c r="A86" s="32" t="s">
        <v>46</v>
      </c>
      <c r="B86" s="38" t="str">
        <f>IF([2]Титульный!D37="","",[2]Титульный!D37)</f>
        <v/>
      </c>
      <c r="C86" s="38"/>
      <c r="D86" s="33"/>
      <c r="E86" s="38" t="str">
        <f>IF([2]Титульный!D36="","",[2]Титульный!D36)</f>
        <v/>
      </c>
      <c r="F86" s="38"/>
      <c r="G86" s="38"/>
      <c r="H86" s="33"/>
      <c r="I86" s="29"/>
      <c r="J86" s="29"/>
      <c r="K86" s="26"/>
    </row>
    <row r="87" spans="1:11" x14ac:dyDescent="0.25">
      <c r="A87" s="32" t="s">
        <v>47</v>
      </c>
      <c r="B87" s="37" t="s">
        <v>48</v>
      </c>
      <c r="C87" s="37"/>
      <c r="D87" s="28"/>
      <c r="E87" s="37" t="s">
        <v>44</v>
      </c>
      <c r="F87" s="37"/>
      <c r="G87" s="37"/>
      <c r="H87" s="28"/>
      <c r="I87" s="37" t="s">
        <v>45</v>
      </c>
      <c r="J87" s="37"/>
      <c r="K87" s="26"/>
    </row>
    <row r="88" spans="1:11" x14ac:dyDescent="0.25">
      <c r="A88" s="32" t="s">
        <v>49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x14ac:dyDescent="0.25">
      <c r="A89" s="26"/>
      <c r="B89" s="38" t="str">
        <f>IF([2]Титульный!D38="","",[2]Титульный!D38)</f>
        <v/>
      </c>
      <c r="C89" s="38"/>
      <c r="D89" s="38"/>
      <c r="E89" s="26"/>
      <c r="F89" s="30" t="s">
        <v>50</v>
      </c>
      <c r="G89" s="32"/>
      <c r="H89" s="26"/>
      <c r="I89" s="26"/>
      <c r="J89" s="26"/>
      <c r="K89" s="26"/>
    </row>
    <row r="90" spans="1:11" x14ac:dyDescent="0.25">
      <c r="A90" s="26"/>
      <c r="B90" s="43" t="s">
        <v>51</v>
      </c>
      <c r="C90" s="43"/>
      <c r="D90" s="43"/>
      <c r="E90" s="26"/>
      <c r="F90" s="31" t="s">
        <v>52</v>
      </c>
      <c r="G90" s="31"/>
      <c r="H90" s="26"/>
      <c r="I90" s="26"/>
      <c r="J90" s="26"/>
      <c r="K90" s="26"/>
    </row>
    <row r="91" spans="1:11" x14ac:dyDescent="0.25">
      <c r="A91" s="2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x14ac:dyDescent="0.25">
      <c r="A92" s="2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x14ac:dyDescent="0.25">
      <c r="A93" s="2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x14ac:dyDescent="0.25">
      <c r="A94" s="2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x14ac:dyDescent="0.25">
      <c r="A95" s="2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x14ac:dyDescent="0.25">
      <c r="A96" s="2"/>
      <c r="B96" s="25"/>
      <c r="C96" s="25"/>
      <c r="D96" s="25"/>
      <c r="E96" s="25"/>
      <c r="F96" s="25"/>
      <c r="G96" s="25"/>
      <c r="H96" s="25"/>
      <c r="I96" s="25"/>
      <c r="J96" s="25"/>
    </row>
    <row r="97" spans="1:10" x14ac:dyDescent="0.25">
      <c r="A97" s="2"/>
      <c r="B97" s="25"/>
      <c r="C97" s="25"/>
      <c r="D97" s="25"/>
      <c r="E97" s="25"/>
      <c r="F97" s="25"/>
      <c r="G97" s="25"/>
      <c r="H97" s="25"/>
      <c r="I97" s="25"/>
      <c r="J97" s="25"/>
    </row>
    <row r="98" spans="1:10" x14ac:dyDescent="0.25">
      <c r="A98" s="2"/>
      <c r="B98" s="25"/>
      <c r="C98" s="25"/>
      <c r="D98" s="25"/>
      <c r="E98" s="25"/>
      <c r="F98" s="25"/>
      <c r="G98" s="25"/>
      <c r="H98" s="25"/>
      <c r="I98" s="25"/>
      <c r="J98" s="25"/>
    </row>
    <row r="99" spans="1:10" x14ac:dyDescent="0.25">
      <c r="A99" s="2"/>
      <c r="B99" s="25"/>
      <c r="C99" s="25"/>
      <c r="D99" s="25"/>
      <c r="E99" s="25"/>
      <c r="F99" s="25"/>
      <c r="G99" s="25"/>
      <c r="H99" s="25"/>
      <c r="I99" s="25"/>
      <c r="J99" s="25"/>
    </row>
    <row r="100" spans="1:10" x14ac:dyDescent="0.25">
      <c r="A100" s="2"/>
      <c r="B100" s="25"/>
      <c r="C100" s="25"/>
      <c r="D100" s="25"/>
      <c r="E100" s="25"/>
      <c r="F100" s="25"/>
      <c r="G100" s="25"/>
      <c r="H100" s="25"/>
      <c r="I100" s="25"/>
      <c r="J100" s="25"/>
    </row>
    <row r="101" spans="1:10" x14ac:dyDescent="0.25">
      <c r="A101" s="2"/>
      <c r="B101" s="25"/>
      <c r="C101" s="25"/>
      <c r="D101" s="25"/>
      <c r="E101" s="25"/>
      <c r="F101" s="25"/>
      <c r="G101" s="25"/>
      <c r="H101" s="25"/>
      <c r="I101" s="25"/>
      <c r="J101" s="25"/>
    </row>
    <row r="102" spans="1:10" x14ac:dyDescent="0.25">
      <c r="A102" s="2"/>
      <c r="B102" s="25"/>
      <c r="C102" s="25"/>
      <c r="D102" s="25"/>
      <c r="E102" s="25"/>
      <c r="F102" s="25"/>
      <c r="G102" s="25"/>
      <c r="H102" s="25"/>
      <c r="I102" s="25"/>
      <c r="J102" s="25"/>
    </row>
    <row r="103" spans="1:10" x14ac:dyDescent="0.25">
      <c r="A103" s="2"/>
      <c r="B103" s="25"/>
      <c r="C103" s="25"/>
      <c r="D103" s="25"/>
      <c r="E103" s="25"/>
      <c r="F103" s="25"/>
      <c r="G103" s="25"/>
      <c r="H103" s="25"/>
      <c r="I103" s="25"/>
      <c r="J103" s="25"/>
    </row>
    <row r="104" spans="1:10" x14ac:dyDescent="0.25">
      <c r="A104" s="2"/>
      <c r="B104" s="25"/>
      <c r="C104" s="25"/>
      <c r="D104" s="25"/>
      <c r="E104" s="25"/>
      <c r="F104" s="25"/>
      <c r="G104" s="25"/>
      <c r="H104" s="25"/>
      <c r="I104" s="25"/>
      <c r="J104" s="25"/>
    </row>
    <row r="105" spans="1:10" x14ac:dyDescent="0.25">
      <c r="A105" s="2"/>
      <c r="B105" s="25"/>
      <c r="C105" s="25"/>
      <c r="D105" s="25"/>
      <c r="E105" s="25"/>
      <c r="F105" s="25"/>
      <c r="G105" s="25"/>
      <c r="H105" s="25"/>
      <c r="I105" s="25"/>
      <c r="J105" s="25"/>
    </row>
    <row r="106" spans="1:10" x14ac:dyDescent="0.25">
      <c r="A106" s="2"/>
      <c r="B106" s="25"/>
      <c r="C106" s="25"/>
      <c r="D106" s="25"/>
      <c r="E106" s="25"/>
      <c r="F106" s="25"/>
      <c r="G106" s="25"/>
      <c r="H106" s="25"/>
      <c r="I106" s="25"/>
      <c r="J106" s="25"/>
    </row>
    <row r="107" spans="1:10" x14ac:dyDescent="0.25">
      <c r="A107" s="2"/>
      <c r="B107" s="25"/>
      <c r="C107" s="25"/>
      <c r="D107" s="25"/>
      <c r="E107" s="25"/>
      <c r="F107" s="25"/>
      <c r="G107" s="25"/>
      <c r="H107" s="25"/>
      <c r="I107" s="25"/>
      <c r="J107" s="25"/>
    </row>
    <row r="108" spans="1:10" x14ac:dyDescent="0.25">
      <c r="A108" s="2"/>
      <c r="B108" s="25"/>
      <c r="C108" s="25"/>
      <c r="D108" s="25"/>
      <c r="E108" s="25"/>
      <c r="F108" s="25"/>
      <c r="G108" s="25"/>
      <c r="H108" s="25"/>
      <c r="I108" s="25"/>
      <c r="J108" s="25"/>
    </row>
    <row r="109" spans="1:10" x14ac:dyDescent="0.25">
      <c r="A109" s="2"/>
      <c r="B109" s="25"/>
      <c r="C109" s="25"/>
      <c r="D109" s="25"/>
      <c r="E109" s="25"/>
      <c r="F109" s="25"/>
      <c r="G109" s="25"/>
      <c r="H109" s="25"/>
      <c r="I109" s="25"/>
      <c r="J109" s="25"/>
    </row>
    <row r="110" spans="1:10" x14ac:dyDescent="0.25">
      <c r="A110" s="2"/>
      <c r="B110" s="25"/>
      <c r="C110" s="25"/>
      <c r="D110" s="25"/>
      <c r="E110" s="25"/>
      <c r="F110" s="25"/>
      <c r="G110" s="25"/>
      <c r="H110" s="25"/>
      <c r="I110" s="25"/>
      <c r="J110" s="25"/>
    </row>
    <row r="111" spans="1:10" x14ac:dyDescent="0.25">
      <c r="A111" s="2"/>
      <c r="B111" s="25"/>
      <c r="C111" s="25"/>
      <c r="D111" s="25"/>
      <c r="E111" s="25"/>
      <c r="F111" s="25"/>
      <c r="G111" s="25"/>
      <c r="H111" s="25"/>
      <c r="I111" s="25"/>
      <c r="J111" s="25"/>
    </row>
    <row r="112" spans="1:10" x14ac:dyDescent="0.25">
      <c r="A112" s="2"/>
      <c r="B112" s="25"/>
      <c r="C112" s="25"/>
      <c r="D112" s="25"/>
      <c r="E112" s="25"/>
      <c r="F112" s="25"/>
      <c r="G112" s="25"/>
      <c r="H112" s="25"/>
      <c r="I112" s="25"/>
      <c r="J112" s="25"/>
    </row>
    <row r="113" spans="1:10" x14ac:dyDescent="0.25">
      <c r="A113" s="2"/>
      <c r="B113" s="25"/>
      <c r="C113" s="25"/>
      <c r="D113" s="25"/>
      <c r="E113" s="25"/>
      <c r="F113" s="25"/>
      <c r="G113" s="25"/>
      <c r="H113" s="25"/>
      <c r="I113" s="25"/>
      <c r="J113" s="25"/>
    </row>
    <row r="114" spans="1:10" x14ac:dyDescent="0.25">
      <c r="A114" s="2"/>
      <c r="B114" s="25"/>
      <c r="C114" s="25"/>
      <c r="D114" s="25"/>
      <c r="E114" s="25"/>
      <c r="F114" s="25"/>
      <c r="G114" s="25"/>
      <c r="H114" s="25"/>
      <c r="I114" s="25"/>
      <c r="J114" s="25"/>
    </row>
    <row r="115" spans="1:10" x14ac:dyDescent="0.25">
      <c r="A115" s="2"/>
      <c r="B115" s="25"/>
      <c r="C115" s="25"/>
      <c r="D115" s="25"/>
      <c r="E115" s="25"/>
      <c r="F115" s="25"/>
      <c r="G115" s="25"/>
      <c r="H115" s="25"/>
      <c r="I115" s="25"/>
      <c r="J115" s="25"/>
    </row>
    <row r="116" spans="1:10" x14ac:dyDescent="0.25">
      <c r="A116" s="2"/>
      <c r="B116" s="25"/>
      <c r="C116" s="25"/>
      <c r="D116" s="25"/>
      <c r="E116" s="25"/>
      <c r="F116" s="25"/>
      <c r="G116" s="25"/>
      <c r="H116" s="25"/>
      <c r="I116" s="25"/>
      <c r="J116" s="25"/>
    </row>
    <row r="117" spans="1:10" x14ac:dyDescent="0.25">
      <c r="A117" s="2"/>
      <c r="B117" s="25"/>
      <c r="C117" s="25"/>
      <c r="D117" s="25"/>
      <c r="E117" s="25"/>
      <c r="F117" s="25"/>
      <c r="G117" s="25"/>
      <c r="H117" s="25"/>
      <c r="I117" s="25"/>
      <c r="J117" s="25"/>
    </row>
  </sheetData>
  <mergeCells count="20">
    <mergeCell ref="B90:D90"/>
    <mergeCell ref="B86:C86"/>
    <mergeCell ref="E86:G86"/>
    <mergeCell ref="B87:C87"/>
    <mergeCell ref="E87:G87"/>
    <mergeCell ref="I87:J87"/>
    <mergeCell ref="B89:D89"/>
    <mergeCell ref="A52:G52"/>
    <mergeCell ref="A56:G56"/>
    <mergeCell ref="A67:G67"/>
    <mergeCell ref="B82:E82"/>
    <mergeCell ref="G82:H82"/>
    <mergeCell ref="B83:E83"/>
    <mergeCell ref="G83:H83"/>
    <mergeCell ref="A30:G30"/>
    <mergeCell ref="A5:A6"/>
    <mergeCell ref="B5:B6"/>
    <mergeCell ref="C5:C6"/>
    <mergeCell ref="D5:G5"/>
    <mergeCell ref="A8:G8"/>
  </mergeCells>
  <dataValidations count="1">
    <dataValidation type="decimal" allowBlank="1" showErrorMessage="1" errorTitle="Ошибка" error="Допускается ввод только действительных чисел!" sqref="C68:G80 C57:G66 C53:G55 C31:G51 C9:G29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2016-01-28T11:42:47Z</dcterms:modified>
</cp:coreProperties>
</file>